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a\Dropbox\LISCIO - GUIDOTTI\03_UTILITA' LAVORO\Normative\07_Superbonus 110\"/>
    </mc:Choice>
  </mc:AlternateContent>
  <xr:revisionPtr revIDLastSave="0" documentId="8_{2091C8DC-0F3A-4F9B-B796-458641C9BE52}" xr6:coauthVersionLast="47" xr6:coauthVersionMax="47" xr10:uidLastSave="{00000000-0000-0000-0000-000000000000}"/>
  <bookViews>
    <workbookView xWindow="28680" yWindow="-120" windowWidth="29040" windowHeight="15720" xr2:uid="{392600FE-6900-402E-A059-332C5A0C800F}"/>
  </bookViews>
  <sheets>
    <sheet name="Foglio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5" i="3" l="1"/>
  <c r="C27" i="3"/>
  <c r="C18" i="3"/>
  <c r="C19" i="3" s="1"/>
  <c r="C28" i="3"/>
  <c r="C7" i="3"/>
  <c r="C23" i="3" s="1"/>
  <c r="C14" i="3"/>
  <c r="C10" i="3"/>
  <c r="C8" i="3"/>
  <c r="C6" i="3"/>
  <c r="C15" i="3" s="1"/>
  <c r="C24" i="3" l="1"/>
  <c r="C25" i="3" s="1"/>
  <c r="C26" i="3" s="1"/>
  <c r="C29" i="3" s="1"/>
  <c r="C11" i="3"/>
  <c r="C32" i="3" s="1"/>
  <c r="C16" i="3"/>
  <c r="C17" i="3" s="1"/>
  <c r="C20" i="3" s="1"/>
</calcChain>
</file>

<file path=xl/sharedStrings.xml><?xml version="1.0" encoding="utf-8"?>
<sst xmlns="http://schemas.openxmlformats.org/spreadsheetml/2006/main" count="53" uniqueCount="47">
  <si>
    <t>totale secondo computo prezziari (con iva)</t>
  </si>
  <si>
    <t>Verifica A</t>
  </si>
  <si>
    <t>totale onnicomprensivo (materiali + manodopera + iva + spese tecniche)</t>
  </si>
  <si>
    <t>Verifica B</t>
  </si>
  <si>
    <t>A1</t>
  </si>
  <si>
    <t>B1</t>
  </si>
  <si>
    <t>B2</t>
  </si>
  <si>
    <t>B3</t>
  </si>
  <si>
    <t>B4</t>
  </si>
  <si>
    <t>B5</t>
  </si>
  <si>
    <t>spese tecniche (con cassa no IVA)</t>
  </si>
  <si>
    <t>spese tecniche (con cassa con IVA)</t>
  </si>
  <si>
    <t>B6</t>
  </si>
  <si>
    <t>totale onnicomprensivo (B3+B5)</t>
  </si>
  <si>
    <t>Verifica C</t>
  </si>
  <si>
    <t>costo secondo Allegato A</t>
  </si>
  <si>
    <t>C1</t>
  </si>
  <si>
    <t>C2</t>
  </si>
  <si>
    <t>C3</t>
  </si>
  <si>
    <t>C4</t>
  </si>
  <si>
    <t>C5</t>
  </si>
  <si>
    <t>C6</t>
  </si>
  <si>
    <t>costo secondo computo prezziari (con manodopera no IVA)</t>
  </si>
  <si>
    <t>costo totale secondo computo prezziari (con iva)</t>
  </si>
  <si>
    <t>costo secondo Allegato A con manodopera</t>
  </si>
  <si>
    <t>C7</t>
  </si>
  <si>
    <t>totale onnicomprensivo (C4+C6)</t>
  </si>
  <si>
    <t>costo sola manodopera (idem come B2)</t>
  </si>
  <si>
    <t>Verifica D</t>
  </si>
  <si>
    <t>D1</t>
  </si>
  <si>
    <t>costo sola manodopera (stimata 20% no IVA)</t>
  </si>
  <si>
    <t>costo solo materiale (stimato 80% no IVA)</t>
  </si>
  <si>
    <t>preventivo impresa (solo materiale no IVA)</t>
  </si>
  <si>
    <t>preventivo impresa (sola manodopera no IVA)</t>
  </si>
  <si>
    <t>D2</t>
  </si>
  <si>
    <t>D3</t>
  </si>
  <si>
    <t>D4</t>
  </si>
  <si>
    <t>D5</t>
  </si>
  <si>
    <t>preventivo impresa (fornitura + manodopera no IVA)</t>
  </si>
  <si>
    <t>preventivo impresa (totale ivato)</t>
  </si>
  <si>
    <t>D6</t>
  </si>
  <si>
    <t>D7</t>
  </si>
  <si>
    <t>Riepilogo X</t>
  </si>
  <si>
    <t>X1</t>
  </si>
  <si>
    <t>Importo totale massimo agevolabile (Minore A - B - C)</t>
  </si>
  <si>
    <t>Quota di accollo</t>
  </si>
  <si>
    <t>D7 - 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</si>
</sst>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0" fontId="0" fillId="0" borderId="0" xfId="0" applyAlignment="1">
      <alignment vertical="justify"/>
    </xf>
    <xf numFmtId="0" fontId="1" fillId="0" borderId="0" xfId="0" applyFont="1"/>
    <xf numFmtId="164" fontId="0" fillId="0" borderId="0" xfId="0" applyNumberFormat="1"/>
    <xf numFmtId="164" fontId="0" fillId="2" borderId="0" xfId="0" applyNumberForma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9300D-5483-4DED-B488-E90A92C6AF54}">
  <dimension ref="A1:G35"/>
  <sheetViews>
    <sheetView tabSelected="1" zoomScale="115" zoomScaleNormal="115" workbookViewId="0">
      <selection activeCell="N13" sqref="N13"/>
    </sheetView>
  </sheetViews>
  <sheetFormatPr defaultRowHeight="14.5" x14ac:dyDescent="0.35"/>
  <cols>
    <col min="1" max="1" width="4.36328125" customWidth="1"/>
    <col min="2" max="2" width="63.36328125" customWidth="1"/>
    <col min="3" max="3" width="13.36328125" customWidth="1"/>
    <col min="4" max="4" width="5.7265625" hidden="1" customWidth="1"/>
    <col min="5" max="10" width="0" hidden="1" customWidth="1"/>
  </cols>
  <sheetData>
    <row r="1" spans="1:7" x14ac:dyDescent="0.35">
      <c r="B1" s="3" t="s">
        <v>1</v>
      </c>
    </row>
    <row r="2" spans="1:7" x14ac:dyDescent="0.35">
      <c r="A2" t="s">
        <v>4</v>
      </c>
      <c r="B2" s="2" t="s">
        <v>2</v>
      </c>
      <c r="C2" s="4">
        <v>490000</v>
      </c>
      <c r="D2" s="4"/>
    </row>
    <row r="4" spans="1:7" x14ac:dyDescent="0.35">
      <c r="B4" s="3" t="s">
        <v>3</v>
      </c>
    </row>
    <row r="5" spans="1:7" x14ac:dyDescent="0.35">
      <c r="A5" t="s">
        <v>5</v>
      </c>
      <c r="B5" s="2" t="s">
        <v>22</v>
      </c>
      <c r="C5" s="4">
        <v>77000</v>
      </c>
      <c r="D5" s="4"/>
    </row>
    <row r="6" spans="1:7" x14ac:dyDescent="0.35">
      <c r="A6" t="s">
        <v>6</v>
      </c>
      <c r="B6" s="2" t="s">
        <v>30</v>
      </c>
      <c r="C6" s="4">
        <f>C5*0.2</f>
        <v>15400</v>
      </c>
      <c r="D6" s="4"/>
    </row>
    <row r="7" spans="1:7" x14ac:dyDescent="0.35">
      <c r="A7" t="s">
        <v>7</v>
      </c>
      <c r="B7" s="2" t="s">
        <v>31</v>
      </c>
      <c r="C7" s="4">
        <f>C5*0.8</f>
        <v>61600</v>
      </c>
      <c r="D7" s="4"/>
    </row>
    <row r="8" spans="1:7" x14ac:dyDescent="0.35">
      <c r="A8" t="s">
        <v>7</v>
      </c>
      <c r="B8" t="s">
        <v>23</v>
      </c>
      <c r="C8" s="4">
        <f>C5+C5*E8</f>
        <v>84700</v>
      </c>
      <c r="D8" s="4"/>
      <c r="E8" s="1">
        <v>0.1</v>
      </c>
    </row>
    <row r="9" spans="1:7" x14ac:dyDescent="0.35">
      <c r="A9" t="s">
        <v>8</v>
      </c>
      <c r="B9" t="s">
        <v>10</v>
      </c>
      <c r="C9" s="4">
        <v>11000</v>
      </c>
      <c r="D9" s="4"/>
    </row>
    <row r="10" spans="1:7" x14ac:dyDescent="0.35">
      <c r="A10" t="s">
        <v>9</v>
      </c>
      <c r="B10" t="s">
        <v>11</v>
      </c>
      <c r="C10" s="4">
        <f>C9+C9*E10</f>
        <v>13420</v>
      </c>
      <c r="D10" s="4"/>
      <c r="E10" s="1">
        <v>0.22</v>
      </c>
    </row>
    <row r="11" spans="1:7" x14ac:dyDescent="0.35">
      <c r="A11" t="s">
        <v>12</v>
      </c>
      <c r="B11" s="2" t="s">
        <v>13</v>
      </c>
      <c r="C11" s="4">
        <f>C8+C10</f>
        <v>98120</v>
      </c>
      <c r="D11" s="4"/>
      <c r="E11" s="1"/>
    </row>
    <row r="12" spans="1:7" x14ac:dyDescent="0.35">
      <c r="B12" s="2"/>
      <c r="E12" s="1"/>
    </row>
    <row r="13" spans="1:7" x14ac:dyDescent="0.35">
      <c r="B13" s="3" t="s">
        <v>14</v>
      </c>
    </row>
    <row r="14" spans="1:7" x14ac:dyDescent="0.35">
      <c r="A14" t="s">
        <v>16</v>
      </c>
      <c r="B14" t="s">
        <v>15</v>
      </c>
      <c r="C14" s="4">
        <f>F14*G14</f>
        <v>32400</v>
      </c>
      <c r="D14" s="4"/>
      <c r="F14">
        <v>216</v>
      </c>
      <c r="G14">
        <v>150</v>
      </c>
    </row>
    <row r="15" spans="1:7" x14ac:dyDescent="0.35">
      <c r="A15" t="s">
        <v>17</v>
      </c>
      <c r="B15" s="2" t="s">
        <v>27</v>
      </c>
      <c r="C15" s="4">
        <f>C6</f>
        <v>15400</v>
      </c>
      <c r="D15" s="4"/>
    </row>
    <row r="16" spans="1:7" x14ac:dyDescent="0.35">
      <c r="A16" t="s">
        <v>18</v>
      </c>
      <c r="B16" t="s">
        <v>24</v>
      </c>
      <c r="C16" s="4">
        <f>C14+C15</f>
        <v>47800</v>
      </c>
      <c r="D16" s="4"/>
      <c r="E16" s="1">
        <v>0.2</v>
      </c>
    </row>
    <row r="17" spans="1:7" x14ac:dyDescent="0.35">
      <c r="A17" t="s">
        <v>19</v>
      </c>
      <c r="B17" t="s">
        <v>0</v>
      </c>
      <c r="C17" s="4">
        <f>C16*E17+C16</f>
        <v>52580</v>
      </c>
      <c r="D17" s="4"/>
      <c r="E17" s="1">
        <v>0.1</v>
      </c>
    </row>
    <row r="18" spans="1:7" x14ac:dyDescent="0.35">
      <c r="A18" t="s">
        <v>20</v>
      </c>
      <c r="B18" t="s">
        <v>10</v>
      </c>
      <c r="C18" s="4">
        <f>C9</f>
        <v>11000</v>
      </c>
      <c r="D18" s="4"/>
    </row>
    <row r="19" spans="1:7" x14ac:dyDescent="0.35">
      <c r="A19" t="s">
        <v>21</v>
      </c>
      <c r="B19" t="s">
        <v>11</v>
      </c>
      <c r="C19" s="4">
        <f>C18+C18*E19</f>
        <v>13420</v>
      </c>
      <c r="D19" s="4"/>
      <c r="E19" s="1">
        <v>0.22</v>
      </c>
    </row>
    <row r="20" spans="1:7" x14ac:dyDescent="0.35">
      <c r="A20" t="s">
        <v>25</v>
      </c>
      <c r="B20" s="2" t="s">
        <v>26</v>
      </c>
      <c r="C20" s="4">
        <f>C17+C19</f>
        <v>66000</v>
      </c>
      <c r="D20" s="4"/>
      <c r="E20" s="1"/>
    </row>
    <row r="22" spans="1:7" x14ac:dyDescent="0.35">
      <c r="B22" s="3" t="s">
        <v>28</v>
      </c>
    </row>
    <row r="23" spans="1:7" x14ac:dyDescent="0.35">
      <c r="A23" t="s">
        <v>29</v>
      </c>
      <c r="B23" t="s">
        <v>32</v>
      </c>
      <c r="C23" s="4">
        <f>C7*0.95</f>
        <v>58520</v>
      </c>
      <c r="D23" s="4"/>
      <c r="F23">
        <v>216</v>
      </c>
      <c r="G23">
        <v>150</v>
      </c>
    </row>
    <row r="24" spans="1:7" x14ac:dyDescent="0.35">
      <c r="A24" t="s">
        <v>34</v>
      </c>
      <c r="B24" t="s">
        <v>33</v>
      </c>
      <c r="C24" s="4">
        <f>C6*0.95</f>
        <v>14630</v>
      </c>
      <c r="D24" s="4"/>
    </row>
    <row r="25" spans="1:7" x14ac:dyDescent="0.35">
      <c r="A25" t="s">
        <v>35</v>
      </c>
      <c r="B25" t="s">
        <v>38</v>
      </c>
      <c r="C25" s="4">
        <f>C23+C24</f>
        <v>73150</v>
      </c>
    </row>
    <row r="26" spans="1:7" x14ac:dyDescent="0.35">
      <c r="A26" t="s">
        <v>36</v>
      </c>
      <c r="B26" t="s">
        <v>39</v>
      </c>
      <c r="C26" s="4">
        <f>C25*E26+C25</f>
        <v>80465</v>
      </c>
      <c r="E26" s="1">
        <v>0.1</v>
      </c>
    </row>
    <row r="27" spans="1:7" x14ac:dyDescent="0.35">
      <c r="A27" t="s">
        <v>37</v>
      </c>
      <c r="B27" t="s">
        <v>10</v>
      </c>
      <c r="C27" s="4">
        <f>C9</f>
        <v>11000</v>
      </c>
      <c r="D27" s="4"/>
    </row>
    <row r="28" spans="1:7" x14ac:dyDescent="0.35">
      <c r="A28" t="s">
        <v>40</v>
      </c>
      <c r="B28" t="s">
        <v>11</v>
      </c>
      <c r="C28" s="4">
        <f>C27+C27*E28</f>
        <v>13420</v>
      </c>
      <c r="D28" s="4"/>
      <c r="E28" s="1">
        <v>0.22</v>
      </c>
    </row>
    <row r="29" spans="1:7" x14ac:dyDescent="0.35">
      <c r="A29" t="s">
        <v>41</v>
      </c>
      <c r="B29" s="2" t="s">
        <v>26</v>
      </c>
      <c r="C29" s="4">
        <f>C26+C28</f>
        <v>93885</v>
      </c>
      <c r="D29" s="4"/>
      <c r="E29" s="1"/>
    </row>
    <row r="31" spans="1:7" x14ac:dyDescent="0.35">
      <c r="B31" s="3" t="s">
        <v>42</v>
      </c>
    </row>
    <row r="32" spans="1:7" x14ac:dyDescent="0.35">
      <c r="A32" t="s">
        <v>43</v>
      </c>
      <c r="B32" t="s">
        <v>44</v>
      </c>
      <c r="C32" s="4">
        <f>MIN(C11,C20,C29)</f>
        <v>66000</v>
      </c>
    </row>
    <row r="34" spans="2:3" x14ac:dyDescent="0.35">
      <c r="B34" s="3" t="s">
        <v>45</v>
      </c>
    </row>
    <row r="35" spans="2:3" x14ac:dyDescent="0.35">
      <c r="B35" t="s">
        <v>46</v>
      </c>
      <c r="C35" s="5">
        <f>C29-C32</f>
        <v>27885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Lisciandrello</dc:creator>
  <cp:lastModifiedBy>Stefano Lisciandrello</cp:lastModifiedBy>
  <dcterms:created xsi:type="dcterms:W3CDTF">2022-04-24T08:20:46Z</dcterms:created>
  <dcterms:modified xsi:type="dcterms:W3CDTF">2022-04-24T17:48:44Z</dcterms:modified>
</cp:coreProperties>
</file>