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rico\Documents\01CASA\Paolo e Stefania\Riscaldamento\"/>
    </mc:Choice>
  </mc:AlternateContent>
  <xr:revisionPtr revIDLastSave="0" documentId="13_ncr:1_{78A2C50C-FB4A-45B8-8595-C9E99438B351}" xr6:coauthVersionLast="37" xr6:coauthVersionMax="37" xr10:uidLastSave="{00000000-0000-0000-0000-000000000000}"/>
  <bookViews>
    <workbookView xWindow="0" yWindow="0" windowWidth="20490" windowHeight="7485" xr2:uid="{08693401-3416-4ED5-BEA2-38FE17986D95}"/>
  </bookViews>
  <sheets>
    <sheet name="Foglio2" sheetId="2" r:id="rId1"/>
  </sheets>
  <definedNames>
    <definedName name="_xlnm.Print_Area" localSheetId="0">Foglio2!$A$1:$P$37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3" i="2" l="1"/>
  <c r="N33" i="2" s="1"/>
  <c r="M32" i="2"/>
  <c r="M18" i="2"/>
  <c r="L18" i="2"/>
  <c r="G3" i="2" s="1"/>
  <c r="J3" i="2" s="1"/>
  <c r="G18" i="2"/>
  <c r="F18" i="2"/>
  <c r="F20" i="2" s="1"/>
  <c r="F5" i="2"/>
  <c r="H5" i="2" s="1"/>
  <c r="D5" i="2"/>
  <c r="H4" i="2"/>
  <c r="H3" i="2"/>
  <c r="E3" i="2"/>
  <c r="L20" i="2" l="1"/>
  <c r="N18" i="2"/>
</calcChain>
</file>

<file path=xl/sharedStrings.xml><?xml version="1.0" encoding="utf-8"?>
<sst xmlns="http://schemas.openxmlformats.org/spreadsheetml/2006/main" count="212" uniqueCount="39">
  <si>
    <t>Note</t>
  </si>
  <si>
    <t xml:space="preserve">Consumo kWh Teleriscaldamento </t>
  </si>
  <si>
    <t>2016-2017</t>
  </si>
  <si>
    <t>€/kWh</t>
  </si>
  <si>
    <t>2017-2018</t>
  </si>
  <si>
    <t>% in kWh</t>
  </si>
  <si>
    <t>% su €/kWh</t>
  </si>
  <si>
    <t>Generale</t>
  </si>
  <si>
    <t>Quota calore</t>
  </si>
  <si>
    <t>Acqua calda ??</t>
  </si>
  <si>
    <t xml:space="preserve">Consumo per Acqua Calda calcolato con le due letture Note 3 - 6 </t>
  </si>
  <si>
    <t>Fatture Fornitore di Energia SpA</t>
  </si>
  <si>
    <t>N°</t>
  </si>
  <si>
    <t>Data</t>
  </si>
  <si>
    <t>kWh</t>
  </si>
  <si>
    <t>Tot €</t>
  </si>
  <si>
    <t>di cui mora €</t>
  </si>
  <si>
    <t>11/01/82018</t>
  </si>
  <si>
    <t>Cong</t>
  </si>
  <si>
    <t>Aum. %</t>
  </si>
  <si>
    <t>Forza motrice calcolata</t>
  </si>
  <si>
    <t>Totale Tabella Cond.le</t>
  </si>
  <si>
    <t xml:space="preserve">N.B. In tutte le fatture di conguaglio del 2016/2017  e 2017/2018 c'è solo la pagina 1 di 2 manca la 2 di 2 </t>
  </si>
  <si>
    <t>Confrontando i costi e gli scatti misurati nell’esercizio 2016/2017 con quelli dell’esercizio 2017/2018 mi sembra di rilevare delle incongruenze:</t>
  </si>
  <si>
    <r>
      <t>-</t>
    </r>
    <r>
      <rPr>
        <sz val="10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2016/2017 scatti globali: 84.197,32 costo globale: € 40.986.66</t>
    </r>
  </si>
  <si>
    <r>
      <t>-</t>
    </r>
    <r>
      <rPr>
        <sz val="10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2017/2018 scatti globali: 65.048,18 costo globale: € 42.937,00</t>
    </r>
  </si>
  <si>
    <t xml:space="preserve">Quindi: </t>
  </si>
  <si>
    <t>Scatti Totali</t>
  </si>
  <si>
    <t>Costo Glob</t>
  </si>
  <si>
    <t>Cost/scatto</t>
  </si>
  <si>
    <t>%</t>
  </si>
  <si>
    <r>
      <t>-</t>
    </r>
    <r>
      <rPr>
        <sz val="10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consumo globale (scatti) diminuito del_______ - 22,7%</t>
    </r>
  </si>
  <si>
    <r>
      <t>-</t>
    </r>
    <r>
      <rPr>
        <sz val="10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costo globale aumentato del_______________+ 5 %</t>
    </r>
  </si>
  <si>
    <r>
      <t>-</t>
    </r>
    <r>
      <rPr>
        <sz val="10"/>
        <color theme="1"/>
        <rFont val="Times New Roman"/>
        <family val="1"/>
      </rPr>
      <t xml:space="preserve">       </t>
    </r>
    <r>
      <rPr>
        <sz val="10"/>
        <color theme="1"/>
        <rFont val="Arial"/>
        <family val="2"/>
      </rPr>
      <t>costo di ogni singolo scatto aumentato del____+ 35,60%</t>
    </r>
  </si>
  <si>
    <r>
      <t xml:space="preserve">Consumo generale teleriscaldamento anno 2017/2018 = </t>
    </r>
    <r>
      <rPr>
        <b/>
        <i/>
        <u/>
        <sz val="11"/>
        <color rgb="FF2F2F2F"/>
        <rFont val="Arial"/>
        <family val="2"/>
      </rPr>
      <t xml:space="preserve">376.630 Kwh </t>
    </r>
    <r>
      <rPr>
        <b/>
        <i/>
        <u/>
        <sz val="10"/>
        <color rgb="FF2F2F2F"/>
        <rFont val="Arial"/>
        <family val="2"/>
      </rPr>
      <t>(fornito da Fornitore di energia)</t>
    </r>
  </si>
  <si>
    <r>
      <t xml:space="preserve">Consumo generale teleriscaldamento anno 2016/2017 = </t>
    </r>
    <r>
      <rPr>
        <b/>
        <i/>
        <u/>
        <sz val="11"/>
        <color rgb="FF2F2F2F"/>
        <rFont val="Arial"/>
        <family val="2"/>
      </rPr>
      <t>358.340 Kwh</t>
    </r>
    <r>
      <rPr>
        <b/>
        <i/>
        <u/>
        <sz val="10"/>
        <color rgb="FF2F2F2F"/>
        <rFont val="Arial"/>
        <family val="2"/>
      </rPr>
      <t xml:space="preserve"> (fornito da Fornitre di energia)</t>
    </r>
  </si>
  <si>
    <r>
      <t xml:space="preserve">Consumo quota calore su riscaldamento anno 2016/2017 = </t>
    </r>
    <r>
      <rPr>
        <b/>
        <i/>
        <u/>
        <sz val="11"/>
        <color rgb="FF2F2F2F"/>
        <rFont val="Arial"/>
        <family val="2"/>
      </rPr>
      <t>299.830 Kwh</t>
    </r>
    <r>
      <rPr>
        <b/>
        <i/>
        <u/>
        <sz val="10"/>
        <color rgb="FF2F2F2F"/>
        <rFont val="Arial"/>
        <family val="2"/>
      </rPr>
      <t xml:space="preserve"> (fornito da Società che gestisce le letture dei ripartitori)</t>
    </r>
  </si>
  <si>
    <r>
      <t xml:space="preserve">Consumo quota calore su riscaldamento anno 2017/2018 = </t>
    </r>
    <r>
      <rPr>
        <b/>
        <i/>
        <u/>
        <sz val="11"/>
        <color rgb="FF2F2F2F"/>
        <rFont val="Arial"/>
        <family val="2"/>
      </rPr>
      <t>306.670 Kwh</t>
    </r>
    <r>
      <rPr>
        <b/>
        <i/>
        <u/>
        <sz val="10"/>
        <color rgb="FF2F2F2F"/>
        <rFont val="Arial"/>
        <family val="2"/>
      </rPr>
      <t xml:space="preserve"> (fornito da Società che gestisce le letture dei ripartitori)</t>
    </r>
  </si>
  <si>
    <t>Le fatture dovrebbero specificare i kWh consumati ed i relativi costi divisi per Quota Riscaldamento e Quota Acqua Calda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</si>
</sst>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"/>
    <numFmt numFmtId="165" formatCode="0.0000"/>
    <numFmt numFmtId="166" formatCode="0.000"/>
    <numFmt numFmtId="167" formatCode="#,##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u/>
      <sz val="10"/>
      <color rgb="FF2F2F2F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i/>
      <u/>
      <sz val="11"/>
      <color rgb="FF2F2F2F"/>
      <name val="Arial"/>
      <family val="2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7" fillId="0" borderId="0" xfId="0" applyFont="1"/>
    <xf numFmtId="4" fontId="0" fillId="0" borderId="0" xfId="0" applyNumberFormat="1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0" fontId="8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center"/>
    </xf>
    <xf numFmtId="4" fontId="0" fillId="2" borderId="0" xfId="0" applyNumberFormat="1" applyFill="1"/>
    <xf numFmtId="0" fontId="8" fillId="2" borderId="0" xfId="0" applyFont="1" applyFill="1" applyAlignment="1">
      <alignment horizontal="left" vertical="center" indent="5"/>
    </xf>
    <xf numFmtId="4" fontId="0" fillId="2" borderId="1" xfId="0" applyNumberFormat="1" applyFill="1" applyBorder="1"/>
    <xf numFmtId="167" fontId="0" fillId="2" borderId="1" xfId="0" applyNumberFormat="1" applyFill="1" applyBorder="1"/>
    <xf numFmtId="2" fontId="0" fillId="2" borderId="1" xfId="0" applyNumberFormat="1" applyFill="1" applyBorder="1"/>
    <xf numFmtId="4" fontId="4" fillId="2" borderId="1" xfId="0" applyNumberFormat="1" applyFont="1" applyFill="1" applyBorder="1"/>
    <xf numFmtId="0" fontId="8" fillId="2" borderId="0" xfId="0" quotePrefix="1" applyFont="1" applyFill="1" applyAlignment="1">
      <alignment horizontal="left" vertical="center" indent="5"/>
    </xf>
    <xf numFmtId="0" fontId="1" fillId="3" borderId="0" xfId="0" applyFont="1" applyFill="1" applyAlignment="1">
      <alignment horizontal="center"/>
    </xf>
    <xf numFmtId="4" fontId="0" fillId="3" borderId="0" xfId="0" applyNumberFormat="1" applyFill="1" applyAlignment="1">
      <alignment horizontal="center"/>
    </xf>
    <xf numFmtId="4" fontId="0" fillId="3" borderId="0" xfId="0" applyNumberFormat="1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4" fontId="0" fillId="3" borderId="0" xfId="0" applyNumberFormat="1" applyFill="1"/>
    <xf numFmtId="4" fontId="0" fillId="0" borderId="0" xfId="0" applyNumberFormat="1" applyFill="1" applyAlignment="1">
      <alignment horizontal="center"/>
    </xf>
    <xf numFmtId="0" fontId="1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180975</xdr:rowOff>
    </xdr:from>
    <xdr:to>
      <xdr:col>0</xdr:col>
      <xdr:colOff>257175</xdr:colOff>
      <xdr:row>20</xdr:row>
      <xdr:rowOff>0</xdr:rowOff>
    </xdr:to>
    <xdr:cxnSp macro="">
      <xdr:nvCxnSpPr>
        <xdr:cNvPr id="2" name="Connettore 2 1">
          <a:extLst>
            <a:ext uri="{FF2B5EF4-FFF2-40B4-BE49-F238E27FC236}">
              <a16:creationId xmlns:a16="http://schemas.microsoft.com/office/drawing/2014/main" id="{161722EB-EFC8-444C-AE12-80BAC49FF9E5}"/>
            </a:ext>
          </a:extLst>
        </xdr:cNvPr>
        <xdr:cNvCxnSpPr/>
      </xdr:nvCxnSpPr>
      <xdr:spPr>
        <a:xfrm flipH="1">
          <a:off x="228601" y="180975"/>
          <a:ext cx="28574" cy="3552825"/>
        </a:xfrm>
        <a:prstGeom prst="straightConnector1">
          <a:avLst/>
        </a:prstGeom>
        <a:ln w="25400">
          <a:solidFill>
            <a:srgbClr val="C0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32892-BF69-4D25-82AF-5C42D9B90CB5}">
  <dimension ref="A1:P37"/>
  <sheetViews>
    <sheetView tabSelected="1" workbookViewId="0">
      <selection activeCell="N18" sqref="N18"/>
    </sheetView>
  </sheetViews>
  <sheetFormatPr defaultRowHeight="15" x14ac:dyDescent="0.25"/>
  <cols>
    <col min="1" max="1" width="8.140625" style="1" customWidth="1"/>
    <col min="2" max="2" width="8.5703125" customWidth="1"/>
    <col min="3" max="3" width="4.7109375" style="1" customWidth="1"/>
    <col min="4" max="4" width="10.7109375" style="1" customWidth="1"/>
    <col min="5" max="5" width="9.7109375" style="1" customWidth="1"/>
    <col min="6" max="6" width="9.85546875" style="5" customWidth="1"/>
    <col min="7" max="7" width="10.5703125" style="5" customWidth="1"/>
    <col min="8" max="8" width="4" style="5" customWidth="1"/>
    <col min="9" max="9" width="4.7109375" customWidth="1"/>
    <col min="10" max="10" width="10.7109375" customWidth="1"/>
    <col min="11" max="11" width="7.42578125" customWidth="1"/>
    <col min="12" max="12" width="9.7109375" style="3" customWidth="1"/>
    <col min="13" max="13" width="10.85546875" customWidth="1"/>
    <col min="14" max="15" width="7.42578125" customWidth="1"/>
  </cols>
  <sheetData>
    <row r="1" spans="1:16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</row>
    <row r="2" spans="1:16" x14ac:dyDescent="0.25">
      <c r="B2" s="4"/>
      <c r="C2" s="4"/>
      <c r="D2" s="1" t="s">
        <v>2</v>
      </c>
      <c r="E2" s="5" t="s">
        <v>3</v>
      </c>
      <c r="F2" s="1" t="s">
        <v>4</v>
      </c>
      <c r="G2" s="5" t="s">
        <v>3</v>
      </c>
      <c r="H2" s="6" t="s">
        <v>5</v>
      </c>
      <c r="I2" s="6"/>
      <c r="J2" s="7" t="s">
        <v>6</v>
      </c>
    </row>
    <row r="3" spans="1:16" x14ac:dyDescent="0.25">
      <c r="B3" s="4" t="s">
        <v>7</v>
      </c>
      <c r="C3" s="4"/>
      <c r="D3" s="8">
        <v>358340</v>
      </c>
      <c r="E3" s="9">
        <f>F18/D3</f>
        <v>0.11127046938661607</v>
      </c>
      <c r="F3" s="8">
        <v>376630</v>
      </c>
      <c r="G3" s="9">
        <f>L18/F3</f>
        <v>0.1111676446379736</v>
      </c>
      <c r="H3" s="10">
        <f t="shared" ref="H3:H5" si="0">((F3-D3)*100)/D3</f>
        <v>5.1040910866774576</v>
      </c>
      <c r="I3" s="10"/>
      <c r="J3" s="11">
        <f>((G3-E3)*100)/E3</f>
        <v>-9.240973747059332E-2</v>
      </c>
    </row>
    <row r="4" spans="1:16" x14ac:dyDescent="0.25">
      <c r="B4" t="s">
        <v>8</v>
      </c>
      <c r="C4"/>
      <c r="D4" s="12">
        <v>299830</v>
      </c>
      <c r="F4" s="12">
        <v>306670</v>
      </c>
      <c r="H4" s="6">
        <f t="shared" si="0"/>
        <v>2.2812927325484442</v>
      </c>
      <c r="I4" s="6"/>
    </row>
    <row r="5" spans="1:16" x14ac:dyDescent="0.25">
      <c r="B5" t="s">
        <v>9</v>
      </c>
      <c r="C5"/>
      <c r="D5" s="12">
        <f>D3-D4</f>
        <v>58510</v>
      </c>
      <c r="F5" s="12">
        <f>F3-F4</f>
        <v>69960</v>
      </c>
      <c r="H5" s="6">
        <f t="shared" si="0"/>
        <v>19.569304392411553</v>
      </c>
      <c r="I5" s="6"/>
      <c r="J5" s="13" t="s">
        <v>10</v>
      </c>
    </row>
    <row r="6" spans="1:16" ht="9" customHeight="1" x14ac:dyDescent="0.25">
      <c r="B6" s="49"/>
      <c r="C6" s="50"/>
      <c r="D6" s="50"/>
      <c r="E6" s="50"/>
      <c r="F6" s="47"/>
      <c r="G6" s="47"/>
      <c r="H6" s="47"/>
      <c r="I6" s="49"/>
      <c r="J6" s="49"/>
      <c r="K6" s="49"/>
      <c r="L6" s="51"/>
      <c r="M6" s="49"/>
      <c r="N6" s="49"/>
      <c r="O6" s="49"/>
      <c r="P6" s="49"/>
    </row>
    <row r="7" spans="1:16" x14ac:dyDescent="0.25">
      <c r="A7" s="14"/>
      <c r="C7" s="2" t="s">
        <v>11</v>
      </c>
      <c r="D7" s="2"/>
      <c r="E7" s="2"/>
      <c r="F7" s="2"/>
      <c r="G7" s="2"/>
      <c r="H7" s="46"/>
      <c r="I7" s="2" t="s">
        <v>11</v>
      </c>
      <c r="J7" s="2"/>
      <c r="K7" s="2"/>
      <c r="L7" s="2"/>
      <c r="M7" s="2"/>
    </row>
    <row r="8" spans="1:16" x14ac:dyDescent="0.25">
      <c r="A8" s="5"/>
      <c r="B8" s="7"/>
      <c r="D8" s="4" t="s">
        <v>2</v>
      </c>
      <c r="E8" s="4"/>
      <c r="F8" s="4"/>
      <c r="G8" s="4"/>
      <c r="H8" s="47"/>
      <c r="I8" s="1"/>
      <c r="J8" s="4" t="s">
        <v>4</v>
      </c>
      <c r="K8" s="4"/>
      <c r="L8" s="4"/>
      <c r="M8" s="4"/>
    </row>
    <row r="9" spans="1:16" s="16" customFormat="1" x14ac:dyDescent="0.25">
      <c r="A9" s="15"/>
      <c r="C9" s="17" t="s">
        <v>12</v>
      </c>
      <c r="D9" s="18" t="s">
        <v>13</v>
      </c>
      <c r="E9" s="18" t="s">
        <v>14</v>
      </c>
      <c r="F9" s="15" t="s">
        <v>15</v>
      </c>
      <c r="G9" s="19" t="s">
        <v>16</v>
      </c>
      <c r="H9" s="48"/>
      <c r="I9" s="17" t="s">
        <v>12</v>
      </c>
      <c r="J9" s="18" t="s">
        <v>13</v>
      </c>
      <c r="K9" s="18" t="s">
        <v>14</v>
      </c>
      <c r="L9" s="15" t="s">
        <v>15</v>
      </c>
      <c r="M9" s="19" t="s">
        <v>16</v>
      </c>
    </row>
    <row r="10" spans="1:16" x14ac:dyDescent="0.25">
      <c r="A10" s="5"/>
      <c r="C10" s="1">
        <v>1</v>
      </c>
      <c r="D10" s="20">
        <v>42655</v>
      </c>
      <c r="E10" s="1">
        <v>0</v>
      </c>
      <c r="F10" s="5">
        <v>7730.17</v>
      </c>
      <c r="G10" s="5">
        <v>349.5</v>
      </c>
      <c r="H10" s="47"/>
      <c r="I10" s="1">
        <v>1</v>
      </c>
      <c r="J10" s="20">
        <v>43084</v>
      </c>
      <c r="K10" s="1">
        <v>0</v>
      </c>
      <c r="L10" s="5">
        <v>7684.18</v>
      </c>
      <c r="M10" s="5">
        <v>132.80000000000001</v>
      </c>
    </row>
    <row r="11" spans="1:16" x14ac:dyDescent="0.25">
      <c r="A11" s="5"/>
      <c r="C11" s="1">
        <v>2</v>
      </c>
      <c r="D11" s="20">
        <v>42746</v>
      </c>
      <c r="E11" s="1">
        <v>0</v>
      </c>
      <c r="F11" s="5">
        <v>7380.67</v>
      </c>
      <c r="G11" s="5">
        <v>0</v>
      </c>
      <c r="H11" s="47"/>
      <c r="I11" s="1">
        <v>2</v>
      </c>
      <c r="J11" s="20" t="s">
        <v>17</v>
      </c>
      <c r="K11" s="1">
        <v>0</v>
      </c>
      <c r="L11" s="5">
        <v>7551.39</v>
      </c>
      <c r="M11" s="5">
        <v>0</v>
      </c>
    </row>
    <row r="12" spans="1:16" x14ac:dyDescent="0.25">
      <c r="C12" s="1">
        <v>3</v>
      </c>
      <c r="D12" s="20">
        <v>42779</v>
      </c>
      <c r="E12" s="1">
        <v>0</v>
      </c>
      <c r="F12" s="5">
        <v>7380.67</v>
      </c>
      <c r="G12" s="5">
        <v>0</v>
      </c>
      <c r="H12" s="47"/>
      <c r="I12" s="1">
        <v>3</v>
      </c>
      <c r="J12" s="20">
        <v>43146</v>
      </c>
      <c r="K12" s="1">
        <v>0</v>
      </c>
      <c r="L12" s="5">
        <v>7551.39</v>
      </c>
      <c r="M12" s="5">
        <v>0</v>
      </c>
    </row>
    <row r="13" spans="1:16" x14ac:dyDescent="0.25">
      <c r="C13" s="1">
        <v>4</v>
      </c>
      <c r="D13" s="20">
        <v>42805</v>
      </c>
      <c r="E13" s="1">
        <v>0</v>
      </c>
      <c r="F13" s="5">
        <v>7420.15</v>
      </c>
      <c r="G13" s="5">
        <v>39.479999999999997</v>
      </c>
      <c r="H13" s="47"/>
      <c r="I13" s="1">
        <v>4</v>
      </c>
      <c r="J13" s="20">
        <v>43169</v>
      </c>
      <c r="K13" s="1">
        <v>0</v>
      </c>
      <c r="L13" s="5">
        <v>7557.23</v>
      </c>
      <c r="M13" s="5">
        <v>5.84</v>
      </c>
    </row>
    <row r="14" spans="1:16" x14ac:dyDescent="0.25">
      <c r="C14" s="1">
        <v>5</v>
      </c>
      <c r="D14" s="20">
        <v>42835</v>
      </c>
      <c r="E14" s="1">
        <v>0</v>
      </c>
      <c r="F14" s="5">
        <v>7420.15</v>
      </c>
      <c r="G14" s="5">
        <v>39.479999999999997</v>
      </c>
      <c r="H14" s="47"/>
      <c r="I14" s="1">
        <v>5</v>
      </c>
      <c r="J14" s="20">
        <v>43202</v>
      </c>
      <c r="K14" s="1">
        <v>0</v>
      </c>
      <c r="L14" s="5">
        <v>7565.55</v>
      </c>
      <c r="M14" s="5">
        <v>14.16</v>
      </c>
    </row>
    <row r="15" spans="1:16" x14ac:dyDescent="0.25">
      <c r="C15" s="1">
        <v>6</v>
      </c>
      <c r="D15" s="20">
        <v>42865</v>
      </c>
      <c r="E15" s="1">
        <v>0</v>
      </c>
      <c r="F15" s="5">
        <v>7407.95</v>
      </c>
      <c r="G15" s="5">
        <v>27.28</v>
      </c>
      <c r="H15" s="47"/>
      <c r="I15" s="1">
        <v>6</v>
      </c>
      <c r="J15" s="20">
        <v>43235</v>
      </c>
      <c r="K15" s="1">
        <v>0</v>
      </c>
      <c r="L15" s="5">
        <v>7570.84</v>
      </c>
      <c r="M15" s="5">
        <v>19.45</v>
      </c>
    </row>
    <row r="16" spans="1:16" x14ac:dyDescent="0.25">
      <c r="C16" s="1" t="s">
        <v>18</v>
      </c>
      <c r="D16" s="20">
        <v>42916</v>
      </c>
      <c r="E16" s="1">
        <v>0</v>
      </c>
      <c r="F16" s="5">
        <v>-535.70000000000005</v>
      </c>
      <c r="G16" s="5">
        <v>0</v>
      </c>
      <c r="H16" s="47"/>
      <c r="I16" s="1" t="s">
        <v>18</v>
      </c>
      <c r="J16" s="20">
        <v>43272</v>
      </c>
      <c r="K16" s="1">
        <v>0</v>
      </c>
      <c r="L16" s="5">
        <v>-3611.51</v>
      </c>
      <c r="M16" s="5"/>
    </row>
    <row r="17" spans="1:16" x14ac:dyDescent="0.25">
      <c r="C17" s="1" t="s">
        <v>18</v>
      </c>
      <c r="D17" s="20">
        <v>42986</v>
      </c>
      <c r="E17" s="1">
        <v>0</v>
      </c>
      <c r="F17" s="5">
        <v>-4331.3999999999996</v>
      </c>
      <c r="G17" s="5">
        <v>0</v>
      </c>
      <c r="H17" s="47"/>
      <c r="I17" s="1" t="s">
        <v>18</v>
      </c>
      <c r="J17" s="20"/>
      <c r="K17" s="1">
        <v>0</v>
      </c>
      <c r="L17" s="5"/>
      <c r="M17" s="5"/>
      <c r="N17" s="21" t="s">
        <v>19</v>
      </c>
      <c r="O17" s="22"/>
    </row>
    <row r="18" spans="1:16" x14ac:dyDescent="0.25">
      <c r="F18" s="23">
        <f>SUM(F10:F17)</f>
        <v>39872.660000000003</v>
      </c>
      <c r="G18" s="5">
        <f>SUM(G10:G17)</f>
        <v>455.74</v>
      </c>
      <c r="H18" s="47"/>
      <c r="I18" s="1"/>
      <c r="J18" s="1"/>
      <c r="K18" s="1"/>
      <c r="L18" s="23">
        <f>SUM(L10:L17)</f>
        <v>41869.07</v>
      </c>
      <c r="M18" s="5">
        <f>SUM(M10:M17)</f>
        <v>172.25</v>
      </c>
      <c r="N18" s="24">
        <f>((L18-F18)*100)/F18</f>
        <v>5.0069646720334084</v>
      </c>
      <c r="O18" s="25"/>
    </row>
    <row r="19" spans="1:16" x14ac:dyDescent="0.25">
      <c r="D19" s="26" t="s">
        <v>20</v>
      </c>
      <c r="E19" s="26"/>
      <c r="F19" s="5">
        <v>1114</v>
      </c>
      <c r="H19" s="47"/>
      <c r="I19" s="1"/>
      <c r="J19" s="1"/>
      <c r="K19" s="1"/>
      <c r="L19" s="5">
        <v>1068</v>
      </c>
      <c r="M19" s="5"/>
    </row>
    <row r="20" spans="1:16" x14ac:dyDescent="0.25">
      <c r="D20" s="27" t="s">
        <v>21</v>
      </c>
      <c r="E20" s="27"/>
      <c r="F20" s="28">
        <f>SUM(F18:F19)</f>
        <v>40986.660000000003</v>
      </c>
      <c r="H20" s="47"/>
      <c r="I20" s="1"/>
      <c r="J20" s="27" t="s">
        <v>21</v>
      </c>
      <c r="K20" s="27"/>
      <c r="L20" s="28">
        <f>SUM(L18:L19)</f>
        <v>42937.07</v>
      </c>
      <c r="M20" s="5"/>
    </row>
    <row r="21" spans="1:16" x14ac:dyDescent="0.25">
      <c r="A21" s="1" t="s">
        <v>0</v>
      </c>
      <c r="H21" s="52"/>
      <c r="L21" s="5"/>
    </row>
    <row r="22" spans="1:16" x14ac:dyDescent="0.25">
      <c r="A22" s="1">
        <v>1</v>
      </c>
      <c r="B22" s="53" t="s">
        <v>22</v>
      </c>
    </row>
    <row r="23" spans="1:16" x14ac:dyDescent="0.25">
      <c r="A23" s="1">
        <v>2</v>
      </c>
      <c r="B23" s="53" t="s">
        <v>38</v>
      </c>
      <c r="L23" s="5"/>
    </row>
    <row r="24" spans="1:16" ht="7.5" customHeight="1" x14ac:dyDescent="0.25"/>
    <row r="25" spans="1:16" s="33" customFormat="1" x14ac:dyDescent="0.25">
      <c r="A25" s="30">
        <v>3</v>
      </c>
      <c r="B25" s="31" t="s">
        <v>35</v>
      </c>
      <c r="C25" s="30"/>
      <c r="D25" s="30"/>
      <c r="E25" s="30"/>
      <c r="F25" s="32"/>
      <c r="G25" s="32"/>
      <c r="H25" s="32"/>
      <c r="L25" s="34"/>
    </row>
    <row r="26" spans="1:16" x14ac:dyDescent="0.25">
      <c r="A26" s="1">
        <v>4</v>
      </c>
      <c r="B26" s="31" t="s">
        <v>34</v>
      </c>
    </row>
    <row r="27" spans="1:16" ht="7.5" customHeight="1" x14ac:dyDescent="0.25">
      <c r="B27" s="29"/>
    </row>
    <row r="28" spans="1:16" x14ac:dyDescent="0.25">
      <c r="A28" s="1">
        <v>5</v>
      </c>
      <c r="B28" s="31" t="s">
        <v>36</v>
      </c>
    </row>
    <row r="29" spans="1:16" x14ac:dyDescent="0.25">
      <c r="A29" s="1">
        <v>6</v>
      </c>
      <c r="B29" s="31" t="s">
        <v>37</v>
      </c>
    </row>
    <row r="31" spans="1:16" x14ac:dyDescent="0.25">
      <c r="A31" s="35" t="s">
        <v>23</v>
      </c>
      <c r="B31" s="36"/>
      <c r="C31" s="37"/>
      <c r="D31" s="37"/>
      <c r="E31" s="37"/>
      <c r="F31" s="38"/>
      <c r="G31" s="38"/>
      <c r="H31" s="38"/>
      <c r="I31" s="36"/>
      <c r="J31" s="36"/>
      <c r="K31" s="36"/>
      <c r="L31" s="39"/>
      <c r="M31" s="36"/>
      <c r="N31" s="36"/>
      <c r="O31" s="36"/>
      <c r="P31" s="36"/>
    </row>
    <row r="32" spans="1:16" x14ac:dyDescent="0.25">
      <c r="A32" s="40" t="s">
        <v>24</v>
      </c>
      <c r="B32" s="36"/>
      <c r="C32" s="37"/>
      <c r="D32" s="37"/>
      <c r="E32" s="37"/>
      <c r="F32" s="38"/>
      <c r="G32" s="38"/>
      <c r="H32" s="38"/>
      <c r="I32" s="36"/>
      <c r="J32" s="41">
        <v>84197.32</v>
      </c>
      <c r="K32" s="41"/>
      <c r="L32" s="41">
        <v>40986.660000000003</v>
      </c>
      <c r="M32" s="42">
        <f>L32/J32</f>
        <v>0.48679292880105923</v>
      </c>
      <c r="N32" s="41"/>
      <c r="O32" s="39"/>
      <c r="P32" s="39"/>
    </row>
    <row r="33" spans="1:16" x14ac:dyDescent="0.25">
      <c r="A33" s="40" t="s">
        <v>25</v>
      </c>
      <c r="B33" s="36"/>
      <c r="C33" s="37"/>
      <c r="D33" s="37"/>
      <c r="E33" s="37"/>
      <c r="F33" s="38"/>
      <c r="G33" s="38"/>
      <c r="H33" s="38"/>
      <c r="I33" s="36"/>
      <c r="J33" s="41">
        <v>65048.18</v>
      </c>
      <c r="K33" s="41"/>
      <c r="L33" s="41">
        <v>42937</v>
      </c>
      <c r="M33" s="42">
        <f>L33/J33</f>
        <v>0.66007995919332407</v>
      </c>
      <c r="N33" s="43">
        <f>((M33-M32)*100)/M32</f>
        <v>35.597688491297525</v>
      </c>
      <c r="O33" s="39"/>
      <c r="P33" s="39"/>
    </row>
    <row r="34" spans="1:16" x14ac:dyDescent="0.25">
      <c r="A34" s="35" t="s">
        <v>26</v>
      </c>
      <c r="B34" s="36"/>
      <c r="C34" s="37"/>
      <c r="D34" s="37"/>
      <c r="E34" s="37"/>
      <c r="F34" s="38"/>
      <c r="G34" s="38"/>
      <c r="H34" s="38"/>
      <c r="I34" s="36"/>
      <c r="J34" s="44" t="s">
        <v>27</v>
      </c>
      <c r="K34" s="44"/>
      <c r="L34" s="44" t="s">
        <v>28</v>
      </c>
      <c r="M34" s="44" t="s">
        <v>29</v>
      </c>
      <c r="N34" s="23" t="s">
        <v>30</v>
      </c>
      <c r="O34" s="39"/>
      <c r="P34" s="39"/>
    </row>
    <row r="35" spans="1:16" x14ac:dyDescent="0.25">
      <c r="A35" s="40" t="s">
        <v>31</v>
      </c>
      <c r="B35" s="36"/>
      <c r="C35" s="37"/>
      <c r="D35" s="37"/>
      <c r="E35" s="37"/>
      <c r="F35" s="38"/>
      <c r="G35" s="38"/>
      <c r="H35" s="38"/>
      <c r="I35" s="36"/>
      <c r="J35" s="36"/>
      <c r="K35" s="36"/>
      <c r="L35" s="39"/>
      <c r="M35" s="36"/>
      <c r="N35" s="36"/>
      <c r="O35" s="36"/>
      <c r="P35" s="36"/>
    </row>
    <row r="36" spans="1:16" x14ac:dyDescent="0.25">
      <c r="A36" s="45" t="s">
        <v>32</v>
      </c>
      <c r="B36" s="36"/>
      <c r="C36" s="37"/>
      <c r="D36" s="37"/>
      <c r="E36" s="37"/>
      <c r="F36" s="38"/>
      <c r="G36" s="38"/>
      <c r="H36" s="38"/>
      <c r="I36" s="36"/>
      <c r="J36" s="36"/>
      <c r="K36" s="36"/>
      <c r="L36" s="39"/>
      <c r="M36" s="36"/>
      <c r="N36" s="36"/>
      <c r="O36" s="36"/>
      <c r="P36" s="36"/>
    </row>
    <row r="37" spans="1:16" x14ac:dyDescent="0.25">
      <c r="A37" s="40" t="s">
        <v>33</v>
      </c>
      <c r="B37" s="36"/>
      <c r="C37" s="37"/>
      <c r="D37" s="37"/>
      <c r="E37" s="37"/>
      <c r="F37" s="38"/>
      <c r="G37" s="38"/>
      <c r="H37" s="38"/>
      <c r="I37" s="36"/>
      <c r="J37" s="36"/>
      <c r="K37" s="36"/>
      <c r="L37" s="39"/>
      <c r="M37" s="36"/>
      <c r="N37" s="36"/>
      <c r="O37" s="36"/>
      <c r="P37" s="36"/>
    </row>
  </sheetData>
  <mergeCells count="14">
    <mergeCell ref="D20:E20"/>
    <mergeCell ref="J20:K20"/>
    <mergeCell ref="H5:I5"/>
    <mergeCell ref="C7:G7"/>
    <mergeCell ref="I7:M7"/>
    <mergeCell ref="D8:G8"/>
    <mergeCell ref="J8:M8"/>
    <mergeCell ref="D19:E19"/>
    <mergeCell ref="B1:J1"/>
    <mergeCell ref="B2:C2"/>
    <mergeCell ref="H2:I2"/>
    <mergeCell ref="B3:C3"/>
    <mergeCell ref="H3:I3"/>
    <mergeCell ref="H4:I4"/>
  </mergeCells>
  <pageMargins left="0.31496062992125984" right="0.31496062992125984" top="0.55118110236220474" bottom="0.35433070866141736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Foglio2</vt:lpstr>
      <vt:lpstr>Foglio2!Area_stampa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Enrico</dc:creator>
  <cp:lastModifiedBy>Enrico</cp:lastModifiedBy>
  <dcterms:created xsi:type="dcterms:W3CDTF">2018-10-25T17:12:51Z</dcterms:created>
  <dcterms:modified xsi:type="dcterms:W3CDTF">2018-10-25T17:19:45Z</dcterms:modified>
</cp:coreProperties>
</file>